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Лист1!$A$7:$AC$9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Лист1!$A$15:$O$15</definedName>
    <definedName name="XLR_ERRNAMESTR" hidden="1">XLR_NoRangeSheet!$B$5</definedName>
    <definedName name="XLR_VERSION" hidden="1">XLR_NoRangeSheet!$A$5</definedName>
    <definedName name="_xlnm.Print_Area" localSheetId="0">Лист1!$A$1:$N$26</definedName>
  </definedNames>
  <calcPr calcId="124519"/>
</workbook>
</file>

<file path=xl/calcChain.xml><?xml version="1.0" encoding="utf-8"?>
<calcChain xmlns="http://schemas.openxmlformats.org/spreadsheetml/2006/main">
  <c r="M7" i="1"/>
  <c r="J7"/>
  <c r="L7"/>
  <c r="L9" l="1"/>
  <c r="M9" s="1"/>
  <c r="M10" s="1"/>
  <c r="J8"/>
  <c r="L8" s="1"/>
  <c r="M8" s="1"/>
  <c r="E19" l="1"/>
  <c r="B8" l="1"/>
  <c r="B7"/>
  <c r="B5" i="2"/>
  <c r="E18" i="1"/>
</calcChain>
</file>

<file path=xl/sharedStrings.xml><?xml version="1.0" encoding="utf-8"?>
<sst xmlns="http://schemas.openxmlformats.org/spreadsheetml/2006/main" count="66" uniqueCount="59">
  <si>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</si>
  <si>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</si>
  <si>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</si>
  <si>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</si>
  <si>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</si>
  <si>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</si>
  <si>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</si>
  <si>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</si>
  <si>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</si>
  <si>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</si>
  <si>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</si>
  <si>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</si>
  <si>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</si>
  <si>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</si>
  <si>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</si>
  <si>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</si>
  <si>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</si>
  <si>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III кв.</t>
  </si>
  <si>
    <t>Итого</t>
  </si>
  <si>
    <t>В т.ч. НДС</t>
  </si>
  <si>
    <t>ЛОТ</t>
  </si>
  <si>
    <t>Гарантийные обязательства</t>
  </si>
  <si>
    <t xml:space="preserve">Срок службы </t>
  </si>
  <si>
    <t>не менее 25 лет</t>
  </si>
  <si>
    <t>Номенклатура</t>
  </si>
  <si>
    <t xml:space="preserve">Наименование товара поставщика1 </t>
  </si>
  <si>
    <t>4.2, Developer  (build 122-D7)</t>
  </si>
  <si>
    <t>Query2</t>
  </si>
  <si>
    <t>Республика Башкортостан</t>
  </si>
  <si>
    <t>Поставка модулей КМН</t>
  </si>
  <si>
    <t>Шиц Д.В., тел. 2215597, эл.почта:</t>
  </si>
  <si>
    <t>2215597</t>
  </si>
  <si>
    <t/>
  </si>
  <si>
    <t>Шиц ДВ тел 8/347/2215597</t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</si>
  <si>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</si>
  <si>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</si>
  <si>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</si>
  <si>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</si>
  <si>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36044</t>
  </si>
  <si>
    <t>МОДУЛЬ КМН</t>
  </si>
  <si>
    <t>шт</t>
  </si>
  <si>
    <t>36268</t>
  </si>
  <si>
    <t>ПЛИНТ LSA-PLUS 2*10</t>
  </si>
  <si>
    <t>компл</t>
  </si>
  <si>
    <t>Приложение 1.2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</si>
  <si>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</t>
  </si>
  <si>
    <t>Начальник отдела ОЭСКиСД</t>
  </si>
  <si>
    <t>Шиц Д.В.</t>
  </si>
  <si>
    <t>+7(347)2215779</t>
  </si>
  <si>
    <t>i.mustafin@bashtel.ru</t>
  </si>
  <si>
    <t>Предельная сумма лота составляет:   2 879 200,00   руб. с НДС.</t>
  </si>
  <si>
    <t>Плинт LSA PROFIL 2/10, маркировка 0..9 
Плинт с нормально замкнутыми контактами на 10 пар содержит контактные элементы разрыва цепи электрического соединения. Плинт обеспечивает возможность контроля цепей обеспечивается в обоих направлениях, а также вовозможность установки элементов многоступенчатой (комплексной) защиты.
Установка плинта:
- На штангах PROFIL (межцентровое расстояние между штангами 95 мм на 10 пар)
- На монтажных хомутах 2/10
Технические характеристики:
Сопротивление изоляции 1 ГОм
Сопротивление контакта &lt;= 5 мОм
Напряжение переходного процесса 1,5 кВ
Ток импульса 120В DC TNV
Допустимый диаметр жилы однопроволочного провода 0,4...0,64 мм
Цвет крышка: белый, основание: белый
Требования безопасности соответствуют  РД45.064-99
Требования по стойкости к климатическим воздействиям соответствуют  РД45.064-99
Срок службы должен быть не менее 25 лет.
Срок сохраняемости должен быть не менее 1 года.
Гарантийный срок эксплуатации ОКО должен быть не менее 2 лет со дня ввода в эксплуатацию
Комплект поставки состоит из 10 плинтов LSA PROFIL 2/10, маркировка 0..9</t>
  </si>
  <si>
    <t>не менее 24 месяцев</t>
  </si>
  <si>
    <t>Гарантийные обязательства - 24 месяца</t>
  </si>
  <si>
    <t>Коммутационный модуль  с защитой от перенапряжения КМН предназначен для соединения жил линейного распределительного кабеля с кабелем абонентской проводки и обеспечивает защиту от опасных внешних электрических воздействий, возникающих на линии. Модуль КМН представляет собой однопарный соединитель с установленной трехточечной защитой от перенапряжений и устанавливается на DIN-рейку.Вставка красного цвета со стрелкой на корпусе,указывающей направление защиты.Вставка защиты заполнена гидрофобным заполнителем. Врезные контакты защищены гелем.  Электрическая изоляция (при изъятой вставки-защиты) в нормальных климатических условиях выдерживает без пробоя и поверхностного перекрытия в течение 1 минуты напряжение переменного тока частотой 50 Гц не менее 1500 Вэфф;      электрическое сопротивление изоляции (при изъятой вставки-защиты) в нормальных климатических условиях не менее 5000 МОм; проходное контактное сопротивление не более 0,01 Ом. Вставка защиты КМН имеет следующие параметры: рабочее напряжение постоянного тока 72 В; среднеквадратичное значение рабочего напряжения переменного тока 110 В; рабочий ток при нормальной темперетуре 70 мА; статическое напряжение ограничения не более 240 В; динамическое напряжение ограничения не более 1300 В. Модуль КМН предназначен для эксплуатации при температуре от - 60 оС до +60 оС и относительной влажности воздуха 80 % пр температуре + 25оС. Способы размещения: устанавливается в распределительном боксе АЗУ, кабельных ящиках. Соответствует " Правилам  применения  кроссового оборудования " утвержден Приказом   Мининформсвязи России  от 04.04.2006 №52.</t>
  </si>
  <si>
    <t>2 кв.- март 2015года,  3 кв.- июль 2015 года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</si>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</sst>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7" fillId="0" borderId="0" xfId="2" applyFont="1" applyAlignment="1">
      <alignment horizontal="left"/>
    </xf>
    <xf numFmtId="2" fontId="0" fillId="0" borderId="1" xfId="0" applyNumberFormat="1" applyBorder="1" applyAlignment="1">
      <alignment horizontal="right" vertical="top" wrapText="1"/>
    </xf>
    <xf numFmtId="1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.mustaf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25"/>
  <sheetViews>
    <sheetView tabSelected="1" view="pageBreakPreview" topLeftCell="G1" zoomScale="60" zoomScaleNormal="75" workbookViewId="0">
      <selection activeCell="N6" sqref="N6"/>
    </sheetView>
  </sheetViews>
  <sheetFormatPr defaultRowHeight="15"/>
  <cols>
    <col min="1" max="1" width="0.85546875" customWidth="1"/>
    <col min="2" max="2" width="8.42578125" customWidth="1"/>
    <col min="3" max="3" width="8.42578125" style="9" customWidth="1"/>
    <col min="4" max="4" width="26.42578125" customWidth="1"/>
    <col min="5" max="5" width="22.42578125" style="9" customWidth="1"/>
    <col min="6" max="6" width="83" customWidth="1"/>
    <col min="8" max="8" width="9.140625" customWidth="1"/>
    <col min="10" max="10" width="9.42578125" customWidth="1"/>
    <col min="11" max="11" width="19.5703125" style="6" customWidth="1"/>
    <col min="12" max="12" width="16" style="6" customWidth="1"/>
    <col min="13" max="13" width="18.28515625" style="8" customWidth="1"/>
    <col min="14" max="14" width="38.85546875" customWidth="1"/>
    <col min="15" max="15" width="3.28515625" customWidth="1"/>
    <col min="25" max="28" width="9.140625" style="9"/>
  </cols>
  <sheetData>
    <row r="1" spans="1:29">
      <c r="L1" s="6" t="s">
        <v>44</v>
      </c>
      <c r="N1" s="18"/>
    </row>
    <row r="2" spans="1:29">
      <c r="B2" s="51" t="s">
        <v>10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29">
      <c r="B3" t="s">
        <v>20</v>
      </c>
      <c r="C3" s="9" t="s">
        <v>29</v>
      </c>
      <c r="D3" s="22"/>
      <c r="E3" s="22"/>
      <c r="F3" s="21"/>
      <c r="N3" s="18"/>
      <c r="O3" s="3"/>
    </row>
    <row r="4" spans="1:29" s="10" customFormat="1">
      <c r="B4" s="52" t="s">
        <v>0</v>
      </c>
      <c r="C4" s="56" t="s">
        <v>24</v>
      </c>
      <c r="D4" s="52" t="s">
        <v>15</v>
      </c>
      <c r="E4" s="56" t="s">
        <v>25</v>
      </c>
      <c r="F4" s="52" t="s">
        <v>1</v>
      </c>
      <c r="G4" s="52" t="s">
        <v>14</v>
      </c>
      <c r="H4" s="55"/>
      <c r="I4" s="55"/>
      <c r="J4" s="55"/>
      <c r="K4" s="39" t="s">
        <v>56</v>
      </c>
      <c r="L4" s="37" t="s">
        <v>57</v>
      </c>
      <c r="M4" s="53" t="s">
        <v>58</v>
      </c>
      <c r="N4" s="52" t="s">
        <v>2</v>
      </c>
      <c r="O4" s="11"/>
    </row>
    <row r="5" spans="1:29" s="12" customFormat="1" ht="64.5" customHeight="1">
      <c r="B5" s="52"/>
      <c r="C5" s="57"/>
      <c r="D5" s="52"/>
      <c r="E5" s="57"/>
      <c r="F5" s="52"/>
      <c r="G5" s="52"/>
      <c r="H5" s="7" t="s">
        <v>16</v>
      </c>
      <c r="I5" s="7" t="s">
        <v>17</v>
      </c>
      <c r="J5" s="7" t="s">
        <v>18</v>
      </c>
      <c r="K5" s="40"/>
      <c r="L5" s="38"/>
      <c r="M5" s="54"/>
      <c r="N5" s="52"/>
    </row>
    <row r="6" spans="1:29" s="10" customFormat="1">
      <c r="B6" s="13">
        <v>1</v>
      </c>
      <c r="C6" s="23">
        <v>2</v>
      </c>
      <c r="D6" s="13">
        <v>3</v>
      </c>
      <c r="E6" s="24">
        <v>4</v>
      </c>
      <c r="F6" s="13">
        <v>5</v>
      </c>
      <c r="G6" s="13">
        <v>6</v>
      </c>
      <c r="H6" s="13">
        <v>8</v>
      </c>
      <c r="I6" s="13">
        <v>9</v>
      </c>
      <c r="J6" s="13">
        <v>11</v>
      </c>
      <c r="K6" s="13">
        <v>12</v>
      </c>
      <c r="L6" s="13">
        <v>13</v>
      </c>
      <c r="M6" s="13">
        <v>14</v>
      </c>
      <c r="N6" s="13">
        <v>15</v>
      </c>
    </row>
    <row r="7" spans="1:29" ht="327.75" customHeight="1">
      <c r="A7" s="9"/>
      <c r="B7" s="5">
        <f>ROW()-6</f>
        <v>1</v>
      </c>
      <c r="C7" s="5" t="s">
        <v>38</v>
      </c>
      <c r="D7" s="1" t="s">
        <v>39</v>
      </c>
      <c r="E7" s="1"/>
      <c r="F7" s="1" t="s">
        <v>54</v>
      </c>
      <c r="G7" s="4" t="s">
        <v>40</v>
      </c>
      <c r="H7" s="35">
        <v>10000</v>
      </c>
      <c r="I7" s="35">
        <v>5000</v>
      </c>
      <c r="J7" s="35">
        <f>SUM(H7:I7)</f>
        <v>15000</v>
      </c>
      <c r="K7" s="34">
        <v>156</v>
      </c>
      <c r="L7" s="34">
        <f>SUM(K7*J7)</f>
        <v>2340000</v>
      </c>
      <c r="M7" s="34">
        <f>SUM(L7*1.18)</f>
        <v>2761200</v>
      </c>
      <c r="N7" s="1" t="s">
        <v>45</v>
      </c>
      <c r="O7" s="9"/>
      <c r="P7" s="9"/>
      <c r="Q7" s="9"/>
      <c r="R7" s="9"/>
      <c r="S7" s="9"/>
      <c r="T7" s="9"/>
      <c r="U7" s="9"/>
      <c r="V7" s="9"/>
      <c r="W7" s="9"/>
      <c r="X7" s="9"/>
      <c r="AC7" s="9"/>
    </row>
    <row r="8" spans="1:29" s="9" customFormat="1" ht="378" customHeight="1">
      <c r="B8" s="5">
        <f>ROW()-6</f>
        <v>2</v>
      </c>
      <c r="C8" s="5" t="s">
        <v>41</v>
      </c>
      <c r="D8" s="1" t="s">
        <v>42</v>
      </c>
      <c r="E8" s="1"/>
      <c r="F8" s="1" t="s">
        <v>51</v>
      </c>
      <c r="G8" s="4" t="s">
        <v>43</v>
      </c>
      <c r="H8" s="35">
        <v>100</v>
      </c>
      <c r="I8" s="35">
        <v>0</v>
      </c>
      <c r="J8" s="35">
        <f>SUM(H8:I8)</f>
        <v>100</v>
      </c>
      <c r="K8" s="34">
        <v>1000</v>
      </c>
      <c r="L8" s="34">
        <f>SUM(K8*J8)</f>
        <v>100000</v>
      </c>
      <c r="M8" s="34">
        <f>SUM(L8*1.18)</f>
        <v>118000</v>
      </c>
      <c r="N8" s="1" t="s">
        <v>45</v>
      </c>
    </row>
    <row r="9" spans="1:29">
      <c r="A9" s="9"/>
      <c r="B9" s="15"/>
      <c r="C9" s="17"/>
      <c r="D9" s="16"/>
      <c r="E9" s="16"/>
      <c r="F9" s="16"/>
      <c r="G9" s="17"/>
      <c r="H9" s="17"/>
      <c r="I9" s="17"/>
      <c r="J9" s="17"/>
      <c r="K9" s="19"/>
      <c r="L9" s="20">
        <f>SUM(L7:L8)</f>
        <v>2440000</v>
      </c>
      <c r="M9" s="34">
        <f>SUM(L9*1.18)</f>
        <v>2879200</v>
      </c>
      <c r="N9" s="2"/>
      <c r="O9" s="9"/>
      <c r="P9" s="9"/>
      <c r="Q9" s="9"/>
      <c r="R9" s="9"/>
      <c r="S9" s="9"/>
      <c r="T9" s="9"/>
      <c r="U9" s="9"/>
      <c r="V9" s="9"/>
      <c r="W9" s="9"/>
      <c r="X9" s="9"/>
      <c r="AC9" s="9"/>
    </row>
    <row r="10" spans="1:29">
      <c r="A10" s="9"/>
      <c r="B10" s="14"/>
      <c r="C10" s="14"/>
      <c r="D10" s="2"/>
      <c r="E10" s="2"/>
      <c r="F10" s="2"/>
      <c r="G10" s="14"/>
      <c r="H10" s="14"/>
      <c r="I10" s="14"/>
      <c r="J10" s="14"/>
      <c r="K10" s="14"/>
      <c r="L10" s="14" t="s">
        <v>19</v>
      </c>
      <c r="M10" s="29">
        <f>SUM(M9-L9)</f>
        <v>439200</v>
      </c>
      <c r="N10" s="2"/>
      <c r="O10" s="9"/>
      <c r="P10" s="9"/>
      <c r="Q10" s="9"/>
      <c r="R10" s="9"/>
      <c r="S10" s="9"/>
      <c r="T10" s="9"/>
      <c r="U10" s="9"/>
      <c r="V10" s="9"/>
      <c r="W10" s="9"/>
      <c r="X10" s="9"/>
      <c r="AC10" s="9"/>
    </row>
    <row r="11" spans="1:29" ht="16.5" customHeight="1">
      <c r="A11" s="9"/>
      <c r="B11" s="43" t="s">
        <v>50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9"/>
      <c r="P11" s="9"/>
      <c r="Q11" s="9"/>
      <c r="R11" s="9"/>
      <c r="S11" s="9"/>
      <c r="T11" s="9"/>
      <c r="U11" s="9"/>
      <c r="V11" s="9"/>
      <c r="W11" s="9"/>
      <c r="X11" s="9"/>
      <c r="AC11" s="9"/>
    </row>
    <row r="12" spans="1:29">
      <c r="B12" s="43" t="s">
        <v>3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</row>
    <row r="13" spans="1:29">
      <c r="B13" s="36" t="s">
        <v>4</v>
      </c>
      <c r="C13" s="36"/>
      <c r="D13" s="36"/>
      <c r="E13" s="41" t="s">
        <v>55</v>
      </c>
      <c r="F13" s="42"/>
      <c r="G13" s="42"/>
      <c r="H13" s="42"/>
      <c r="I13" s="42"/>
      <c r="J13" s="42"/>
      <c r="K13" s="42"/>
      <c r="L13" s="42"/>
      <c r="M13" s="42"/>
      <c r="N13" s="47"/>
    </row>
    <row r="14" spans="1:29" s="9" customFormat="1" ht="32.1" customHeight="1">
      <c r="A14"/>
      <c r="B14" s="36" t="s">
        <v>5</v>
      </c>
      <c r="C14" s="36"/>
      <c r="D14" s="36"/>
      <c r="E14" s="48" t="s">
        <v>9</v>
      </c>
      <c r="F14" s="49"/>
      <c r="G14" s="49"/>
      <c r="H14" s="49"/>
      <c r="I14" s="49"/>
      <c r="J14" s="49"/>
      <c r="K14" s="49"/>
      <c r="L14" s="49"/>
      <c r="M14" s="49"/>
      <c r="N14" s="50"/>
      <c r="O14" s="2"/>
      <c r="P14" s="2"/>
      <c r="Q14" s="2"/>
      <c r="R14" s="2"/>
      <c r="S14" s="2"/>
      <c r="T14" s="2"/>
      <c r="U14"/>
      <c r="V14"/>
      <c r="W14"/>
      <c r="X14"/>
      <c r="AC14"/>
    </row>
    <row r="15" spans="1:29" s="9" customFormat="1" ht="15" customHeight="1">
      <c r="B15" s="36" t="s">
        <v>6</v>
      </c>
      <c r="C15" s="36"/>
      <c r="D15" s="36"/>
      <c r="E15" s="41" t="s">
        <v>53</v>
      </c>
      <c r="F15" s="42"/>
      <c r="G15" s="42"/>
      <c r="H15" s="42"/>
      <c r="I15" s="42"/>
      <c r="J15" s="42"/>
      <c r="K15" s="42"/>
      <c r="L15" s="42"/>
      <c r="M15" s="42"/>
      <c r="N15" s="42"/>
      <c r="P15"/>
      <c r="Q15"/>
      <c r="R15"/>
      <c r="S15"/>
      <c r="T15"/>
      <c r="U15"/>
      <c r="V15"/>
      <c r="W15"/>
      <c r="X15"/>
      <c r="AC15"/>
    </row>
    <row r="16" spans="1:29">
      <c r="A16" s="9"/>
      <c r="B16" s="44" t="s">
        <v>21</v>
      </c>
      <c r="C16" s="45"/>
      <c r="D16" s="46"/>
      <c r="E16" s="41" t="s">
        <v>52</v>
      </c>
      <c r="F16" s="42"/>
      <c r="G16" s="42"/>
      <c r="H16" s="42"/>
      <c r="I16" s="42"/>
      <c r="J16" s="42"/>
      <c r="K16" s="42"/>
      <c r="L16" s="42"/>
      <c r="M16" s="42"/>
      <c r="N16" s="47"/>
      <c r="O16" s="9"/>
    </row>
    <row r="17" spans="1:29" ht="19.5" customHeight="1">
      <c r="A17" s="9"/>
      <c r="B17" s="44" t="s">
        <v>22</v>
      </c>
      <c r="C17" s="45"/>
      <c r="D17" s="46"/>
      <c r="E17" s="41" t="s">
        <v>23</v>
      </c>
      <c r="F17" s="42"/>
      <c r="G17" s="42"/>
      <c r="H17" s="42"/>
      <c r="I17" s="42"/>
      <c r="J17" s="42"/>
      <c r="K17" s="42"/>
      <c r="L17" s="42"/>
      <c r="M17" s="42"/>
      <c r="N17" s="47"/>
      <c r="O17" s="9"/>
      <c r="P17" s="9"/>
      <c r="Q17" s="9"/>
      <c r="R17" s="9"/>
      <c r="S17" s="9"/>
      <c r="T17" s="9"/>
      <c r="U17" s="9"/>
      <c r="V17" s="9"/>
      <c r="W17" s="9"/>
      <c r="X17" s="9"/>
      <c r="AC17" s="9"/>
    </row>
    <row r="18" spans="1:29" s="9" customFormat="1" ht="19.5" customHeight="1">
      <c r="A18"/>
      <c r="B18" s="36" t="s">
        <v>7</v>
      </c>
      <c r="C18" s="36"/>
      <c r="D18" s="36"/>
      <c r="E18" s="41" t="str">
        <f>Query2_KURATOR</f>
        <v>Шиц Д.В., тел. 2215597, эл.почта:</v>
      </c>
      <c r="F18" s="42"/>
      <c r="G18" s="42"/>
      <c r="H18" s="42"/>
      <c r="I18" s="42"/>
      <c r="J18" s="42"/>
      <c r="K18" s="42"/>
      <c r="L18" s="42"/>
      <c r="M18" s="42"/>
      <c r="N18" s="47"/>
      <c r="O18"/>
    </row>
    <row r="19" spans="1:29">
      <c r="B19" s="36" t="s">
        <v>8</v>
      </c>
      <c r="C19" s="36"/>
      <c r="D19" s="36"/>
      <c r="E19" s="41" t="str">
        <f>Query2_NPO</f>
        <v>Шиц ДВ тел 8/347/2215597</v>
      </c>
      <c r="F19" s="42"/>
      <c r="G19" s="42"/>
      <c r="H19" s="42"/>
      <c r="I19" s="42"/>
      <c r="J19" s="42"/>
      <c r="K19" s="42"/>
      <c r="L19" s="42"/>
      <c r="M19" s="42"/>
      <c r="N19" s="47"/>
    </row>
    <row r="20" spans="1:29" s="9" customFormat="1">
      <c r="B20" s="25"/>
      <c r="C20" s="25"/>
      <c r="D20" s="25"/>
      <c r="E20" s="25"/>
      <c r="F20" s="26"/>
      <c r="G20" s="26"/>
      <c r="H20" s="26"/>
      <c r="I20" s="26"/>
      <c r="J20" s="26"/>
      <c r="K20" s="26"/>
      <c r="L20" s="26"/>
      <c r="M20" s="26"/>
      <c r="N20" s="26"/>
      <c r="P20"/>
      <c r="Q20"/>
      <c r="R20"/>
      <c r="S20"/>
      <c r="T20"/>
      <c r="U20"/>
      <c r="V20"/>
      <c r="W20"/>
      <c r="X20"/>
      <c r="AC20"/>
    </row>
    <row r="21" spans="1:29">
      <c r="B21" s="30"/>
      <c r="C21" s="30"/>
      <c r="D21" s="30" t="s">
        <v>46</v>
      </c>
      <c r="E21" s="30"/>
      <c r="F21" s="30"/>
      <c r="G21" s="30" t="s">
        <v>47</v>
      </c>
      <c r="P21" s="9"/>
      <c r="Q21" s="9"/>
      <c r="R21" s="9"/>
      <c r="S21" s="9"/>
      <c r="T21" s="9"/>
      <c r="U21" s="9"/>
      <c r="V21" s="9"/>
      <c r="W21" s="9"/>
      <c r="X21" s="9"/>
      <c r="AC21" s="9"/>
    </row>
    <row r="22" spans="1:29">
      <c r="B22" s="30" t="s">
        <v>11</v>
      </c>
      <c r="C22" s="30"/>
      <c r="D22" s="30"/>
      <c r="E22" s="30"/>
      <c r="F22" s="30"/>
      <c r="G22" s="30"/>
      <c r="P22" s="9"/>
      <c r="Q22" s="9"/>
      <c r="R22" s="9"/>
      <c r="S22" s="9"/>
      <c r="T22" s="9"/>
      <c r="U22" s="9"/>
      <c r="V22" s="9"/>
      <c r="W22" s="9"/>
      <c r="X22" s="9"/>
      <c r="AC22" s="9"/>
    </row>
    <row r="23" spans="1:29">
      <c r="B23" s="30"/>
      <c r="C23" s="31" t="s">
        <v>35</v>
      </c>
      <c r="D23" s="30"/>
      <c r="E23" s="30"/>
      <c r="F23" s="30"/>
      <c r="G23" s="30"/>
    </row>
    <row r="24" spans="1:29">
      <c r="B24" s="30" t="s">
        <v>12</v>
      </c>
      <c r="C24" s="32" t="s">
        <v>48</v>
      </c>
      <c r="D24" s="30"/>
      <c r="E24" s="30"/>
      <c r="F24" s="30"/>
      <c r="G24" s="30"/>
    </row>
    <row r="25" spans="1:29">
      <c r="B25" s="30" t="s">
        <v>13</v>
      </c>
      <c r="C25" s="33" t="s">
        <v>49</v>
      </c>
      <c r="D25" s="30"/>
      <c r="E25" s="30"/>
      <c r="F25" s="30"/>
      <c r="G25" s="30"/>
    </row>
  </sheetData>
  <mergeCells count="28">
    <mergeCell ref="E16:N16"/>
    <mergeCell ref="B11:N11"/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E4:E5"/>
    <mergeCell ref="B18:D18"/>
    <mergeCell ref="B19:D19"/>
    <mergeCell ref="L4:L5"/>
    <mergeCell ref="K4:K5"/>
    <mergeCell ref="B15:D15"/>
    <mergeCell ref="E15:N15"/>
    <mergeCell ref="B13:D13"/>
    <mergeCell ref="B12:N12"/>
    <mergeCell ref="B17:D17"/>
    <mergeCell ref="B14:D14"/>
    <mergeCell ref="B16:D16"/>
    <mergeCell ref="E17:N17"/>
    <mergeCell ref="E18:N18"/>
    <mergeCell ref="E19:N19"/>
    <mergeCell ref="E13:N13"/>
    <mergeCell ref="E14:N14"/>
  </mergeCells>
  <hyperlinks>
    <hyperlink ref="C25" r:id="rId1"/>
  </hyperlinks>
  <pageMargins left="0.39370078740157483" right="0.39370078740157483" top="0.39370078740157483" bottom="0.39370078740157483" header="0.31496062992125984" footer="0.31496062992125984"/>
  <pageSetup paperSize="9" scale="49" fitToHeight="0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7" t="s">
        <v>26</v>
      </c>
      <c r="B5" t="e">
        <f>XLR_ERRNAME</f>
        <v>#NAME?</v>
      </c>
    </row>
    <row r="6" spans="1:19">
      <c r="A6" t="s">
        <v>27</v>
      </c>
      <c r="B6">
        <v>7507</v>
      </c>
      <c r="C6" s="28" t="s">
        <v>28</v>
      </c>
      <c r="D6">
        <v>5016</v>
      </c>
      <c r="E6" s="28" t="s">
        <v>29</v>
      </c>
      <c r="F6" s="28" t="s">
        <v>30</v>
      </c>
      <c r="G6" s="28" t="s">
        <v>31</v>
      </c>
      <c r="H6" s="28" t="s">
        <v>32</v>
      </c>
      <c r="I6" s="28" t="s">
        <v>33</v>
      </c>
      <c r="J6" s="28" t="s">
        <v>29</v>
      </c>
      <c r="K6" s="28" t="s">
        <v>34</v>
      </c>
      <c r="L6" s="28" t="s">
        <v>35</v>
      </c>
      <c r="M6" s="28" t="s">
        <v>32</v>
      </c>
      <c r="N6" s="28" t="s">
        <v>32</v>
      </c>
      <c r="O6">
        <v>246342</v>
      </c>
      <c r="P6" s="28" t="s">
        <v>36</v>
      </c>
      <c r="Q6">
        <v>0</v>
      </c>
      <c r="R6" s="28" t="s">
        <v>32</v>
      </c>
      <c r="S6" s="28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Query1</vt:lpstr>
      <vt:lpstr>Query3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e.farrahova</cp:lastModifiedBy>
  <cp:lastPrinted>2015-02-25T06:07:43Z</cp:lastPrinted>
  <dcterms:created xsi:type="dcterms:W3CDTF">2013-12-19T08:11:42Z</dcterms:created>
  <dcterms:modified xsi:type="dcterms:W3CDTF">2015-03-04T06:19:39Z</dcterms:modified>
</cp:coreProperties>
</file>